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/>
  <workbookProtection workbookAlgorithmName="SHA-512" workbookHashValue="CyFgZOA4cbovqpVbtWsAIDT5EAnsWxAj7CrvFtVUxyXF0ytWN3jt7R6L7yHG1rvdjTDRulENiqHCVIu/TAtqrw==" workbookSaltValue="fFZWfIHuqa5RgBOV4BZBGw==" workbookSpinCount="100000" lockStructure="1"/>
  <bookViews>
    <workbookView xWindow="0" yWindow="0" windowWidth="20490" windowHeight="7755"/>
  </bookViews>
  <sheets>
    <sheet name="Posudok_ŠVOČ_FHI" sheetId="1" r:id="rId1"/>
    <sheet name="Pracovny" sheetId="2" state="hidden" r:id="rId2"/>
  </sheets>
  <definedNames>
    <definedName name="_xlnm.Print_Area" localSheetId="0">Posudok_ŠVOČ_FHI!$A$1:$J$56</definedName>
  </definedNames>
  <calcPr calcId="152511"/>
  <customWorkbookViews>
    <customWorkbookView name="ŠVOČ" guid="{D0B15D1D-D453-49F7-8766-D34F9505E3FB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A45" i="1" l="1"/>
  <c r="A6" i="1"/>
  <c r="C15" i="1"/>
  <c r="I35" i="1"/>
  <c r="I30" i="1"/>
  <c r="A3" i="1" l="1"/>
  <c r="D21" i="2" l="1"/>
  <c r="D22" i="2"/>
  <c r="D23" i="2"/>
  <c r="D20" i="2"/>
  <c r="E30" i="2"/>
  <c r="I40" i="1"/>
  <c r="I41" i="1" s="1"/>
  <c r="I25" i="1"/>
  <c r="A21" i="1"/>
  <c r="E29" i="2" l="1"/>
  <c r="A46" i="1" l="1"/>
  <c r="I36" i="1"/>
  <c r="I31" i="1"/>
  <c r="I26" i="1"/>
  <c r="G16" i="1"/>
  <c r="D29" i="2" l="1"/>
  <c r="I45" i="1" s="1"/>
</calcChain>
</file>

<file path=xl/comments1.xml><?xml version="1.0" encoding="utf-8"?>
<comments xmlns="http://schemas.openxmlformats.org/spreadsheetml/2006/main">
  <authors>
    <author>Ondrej Dúžik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Poznámky:
</t>
        </r>
        <r>
          <rPr>
            <b/>
            <u/>
            <sz val="9"/>
            <color indexed="81"/>
            <rFont val="Tahoma"/>
            <family val="2"/>
            <charset val="238"/>
          </rPr>
          <t>Pre celý formulár platí:</t>
        </r>
        <r>
          <rPr>
            <sz val="9"/>
            <color indexed="81"/>
            <rFont val="Tahoma"/>
            <family val="2"/>
            <charset val="238"/>
          </rPr>
          <t xml:space="preserve">
V rámci jednotlivých textových polí sa do ďalšieho riadka posuniete klávesovou skratkou </t>
        </r>
        <r>
          <rPr>
            <b/>
            <sz val="12"/>
            <color indexed="81"/>
            <rFont val="Tahoma"/>
            <family val="2"/>
            <charset val="238"/>
          </rPr>
          <t xml:space="preserve">Alt+Enter.
</t>
        </r>
        <r>
          <rPr>
            <sz val="9"/>
            <color indexed="81"/>
            <rFont val="Tahoma"/>
            <family val="2"/>
            <charset val="238"/>
          </rPr>
          <t xml:space="preserve">Presun do ďalšieho poľa uskutočníte pomocou klávesy </t>
        </r>
        <r>
          <rPr>
            <b/>
            <sz val="12"/>
            <color indexed="81"/>
            <rFont val="Tahoma"/>
            <family val="2"/>
            <charset val="238"/>
          </rPr>
          <t>Tab.</t>
        </r>
        <r>
          <rPr>
            <sz val="9"/>
            <color indexed="81"/>
            <rFont val="Tahoma"/>
            <family val="2"/>
            <charset val="238"/>
          </rPr>
          <t xml:space="preserve">
Po vyplnení formulára ho uložte a vytlačte (na 1 stranu A4).
</t>
        </r>
        <r>
          <rPr>
            <b/>
            <u/>
            <sz val="9"/>
            <color indexed="81"/>
            <rFont val="Tahoma"/>
            <family val="2"/>
            <charset val="238"/>
          </rPr>
          <t>Názov práce: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max. 3 riadky</t>
        </r>
      </text>
    </comment>
    <comment ref="C16" authorId="0">
      <text>
        <r>
          <rPr>
            <sz val="9"/>
            <color indexed="81"/>
            <rFont val="Tahoma"/>
            <family val="2"/>
            <charset val="238"/>
          </rPr>
          <t>nepovinné</t>
        </r>
      </text>
    </comment>
    <comment ref="C17" authorId="0">
      <text>
        <r>
          <rPr>
            <sz val="9"/>
            <color indexed="81"/>
            <rFont val="Tahoma"/>
            <family val="2"/>
            <charset val="238"/>
          </rPr>
          <t>nepovinné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38"/>
          </rPr>
          <t>max. 5 riadkov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<sst xmlns="http://schemas.openxmlformats.org/spreadsheetml/2006/main" count="77" uniqueCount="77">
  <si>
    <t>ŠVOČ</t>
  </si>
  <si>
    <t>Pozícia</t>
  </si>
  <si>
    <t>Typ práce</t>
  </si>
  <si>
    <t>KONZULTANT</t>
  </si>
  <si>
    <t>OPONENT</t>
  </si>
  <si>
    <t>NÁZOV PRÁCE</t>
  </si>
  <si>
    <t>Konzultant:</t>
  </si>
  <si>
    <t>Študent/i:</t>
  </si>
  <si>
    <t>Študijný program:</t>
  </si>
  <si>
    <t>Študijný program</t>
  </si>
  <si>
    <t>Tel. kontakt:</t>
  </si>
  <si>
    <t>E-mail:</t>
  </si>
  <si>
    <t>Štúdium</t>
  </si>
  <si>
    <t>1. r. / 1. st.</t>
  </si>
  <si>
    <t>2. r. / 1. st.</t>
  </si>
  <si>
    <t>3. r. / 1. st.</t>
  </si>
  <si>
    <t>1. r. / 2. st.</t>
  </si>
  <si>
    <t>2. r. / 2. st.</t>
  </si>
  <si>
    <t>Účtovníctvo</t>
  </si>
  <si>
    <t>Hospodárska informatika</t>
  </si>
  <si>
    <t>Účtovníctvo a audítorstvo</t>
  </si>
  <si>
    <t>Aktuárstvo</t>
  </si>
  <si>
    <t>Štatistické metódy v ekonómii</t>
  </si>
  <si>
    <t>Operačný výskum a ekonometria</t>
  </si>
  <si>
    <t>Meno, priezvisko, tituly</t>
  </si>
  <si>
    <t>Rok/stupeň štúdia</t>
  </si>
  <si>
    <t>Hodnotenie súťažnej práce ŠVOČ</t>
  </si>
  <si>
    <t>1.</t>
  </si>
  <si>
    <t>3.</t>
  </si>
  <si>
    <t>2.</t>
  </si>
  <si>
    <t>Otázka 1</t>
  </si>
  <si>
    <t>Otázka 2</t>
  </si>
  <si>
    <t>Otázka 3</t>
  </si>
  <si>
    <t>Spolu</t>
  </si>
  <si>
    <t>účasť</t>
  </si>
  <si>
    <t>Prácu ODPORÚČAM do súťaže ŠVOČ</t>
  </si>
  <si>
    <t>Prácu NEODPORÚČAM do súťaže ŠVOČ</t>
  </si>
  <si>
    <t>V</t>
  </si>
  <si>
    <t>dňa</t>
  </si>
  <si>
    <t>Podpis:</t>
  </si>
  <si>
    <t>+421</t>
  </si>
  <si>
    <t>1.kritérium</t>
  </si>
  <si>
    <t>Hodnotenie</t>
  </si>
  <si>
    <t>2.kritérium</t>
  </si>
  <si>
    <t>-</t>
  </si>
  <si>
    <t>3.kritérium</t>
  </si>
  <si>
    <t>A - výborne</t>
  </si>
  <si>
    <t>B - veľmi dobre</t>
  </si>
  <si>
    <t>C - dobre</t>
  </si>
  <si>
    <t>D - uspokojivo</t>
  </si>
  <si>
    <t>E - dostatočne</t>
  </si>
  <si>
    <t>FX - nedostatočne</t>
  </si>
  <si>
    <t>navrhované 
hodnotenie</t>
  </si>
  <si>
    <t>počet vyplnených hodnotení</t>
  </si>
  <si>
    <t>Študentská vedecká a odborná činnosť</t>
  </si>
  <si>
    <t>Akademický rok:</t>
  </si>
  <si>
    <t>Akademický rok</t>
  </si>
  <si>
    <t>2015/2016</t>
  </si>
  <si>
    <t>2016/2017</t>
  </si>
  <si>
    <t>2017/2018</t>
  </si>
  <si>
    <t>2018/2019</t>
  </si>
  <si>
    <t>2019/2020</t>
  </si>
  <si>
    <t>Otázky do diskusie / Doplňujúci komentár</t>
  </si>
  <si>
    <t>@</t>
  </si>
  <si>
    <t>Hodnotenie body</t>
  </si>
  <si>
    <t>Počet bodov</t>
  </si>
  <si>
    <t>4.</t>
  </si>
  <si>
    <t>4.kritérium</t>
  </si>
  <si>
    <r>
      <t>Celkové bodové hodnotenie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(max. 100 b.)</t>
    </r>
    <r>
      <rPr>
        <sz val="12"/>
        <color theme="1"/>
        <rFont val="Times New Roman"/>
        <family val="1"/>
        <charset val="238"/>
      </rPr>
      <t>:</t>
    </r>
  </si>
  <si>
    <r>
      <t xml:space="preserve">Celková odborná úroveň práce, adekvátnosť a náročnosť použitých metód riešenia  </t>
    </r>
    <r>
      <rPr>
        <sz val="11"/>
        <color theme="1"/>
        <rFont val="Times New Roman"/>
        <family val="1"/>
        <charset val="238"/>
      </rPr>
      <t>(max. 25 b.)</t>
    </r>
  </si>
  <si>
    <r>
      <t xml:space="preserve">Aktuálnosť spracovanej témy práce, možnosti aplikácie výsledkov práce v praxi  </t>
    </r>
    <r>
      <rPr>
        <sz val="11"/>
        <color theme="1"/>
        <rFont val="Times New Roman"/>
        <family val="1"/>
        <charset val="238"/>
      </rPr>
      <t>(max. 25 b.)</t>
    </r>
  </si>
  <si>
    <r>
      <t xml:space="preserve">Individuálny prínos študenta k rozpracovaniu témy práce   </t>
    </r>
    <r>
      <rPr>
        <sz val="11"/>
        <color theme="1"/>
        <rFont val="Times New Roman"/>
        <family val="1"/>
        <charset val="238"/>
      </rPr>
      <t>(max. 25 b.)</t>
    </r>
  </si>
  <si>
    <r>
      <t>Štylistická a formálna úprava práce, primeranosť použitej literatúry pri spracovaní témy práce</t>
    </r>
    <r>
      <rPr>
        <sz val="11"/>
        <color theme="1"/>
        <rFont val="Times New Roman"/>
        <family val="1"/>
        <charset val="238"/>
      </rPr>
      <t xml:space="preserve"> (max. 25 b.)</t>
    </r>
  </si>
  <si>
    <t>Manažérske rozhodovanie</t>
  </si>
  <si>
    <t>Informačný manažment</t>
  </si>
  <si>
    <t>Účtovníctvo a finančný manažment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</si>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</sst>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/mmm/yyyy;@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0" borderId="16" xfId="0" applyFont="1" applyBorder="1" applyAlignment="1" applyProtection="1"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6" xfId="0" applyBorder="1" applyProtection="1">
      <protection hidden="1"/>
    </xf>
    <xf numFmtId="0" fontId="6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8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17" xfId="0" applyFont="1" applyBorder="1" applyProtection="1">
      <protection hidden="1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6" fillId="2" borderId="19" xfId="0" applyFont="1" applyFill="1" applyBorder="1" applyProtection="1">
      <protection hidden="1"/>
    </xf>
    <xf numFmtId="0" fontId="16" fillId="0" borderId="19" xfId="0" applyFont="1" applyBorder="1" applyProtection="1"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2" borderId="20" xfId="0" applyFont="1" applyFill="1" applyBorder="1" applyAlignment="1" applyProtection="1">
      <alignment horizontal="center"/>
      <protection hidden="1"/>
    </xf>
    <xf numFmtId="0" fontId="16" fillId="0" borderId="21" xfId="0" applyFont="1" applyBorder="1" applyProtection="1"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 wrapText="1"/>
      <protection hidden="1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hidden="1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 vertical="center" indent="1"/>
      <protection hidden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10" fillId="0" borderId="16" xfId="0" applyFont="1" applyBorder="1" applyAlignment="1" applyProtection="1">
      <alignment horizontal="left"/>
      <protection hidden="1"/>
    </xf>
    <xf numFmtId="49" fontId="2" fillId="0" borderId="2" xfId="0" applyNumberFormat="1" applyFont="1" applyBorder="1" applyAlignment="1" applyProtection="1">
      <alignment horizontal="left" vertical="top" wrapText="1" shrinkToFit="1"/>
      <protection locked="0"/>
    </xf>
    <xf numFmtId="49" fontId="2" fillId="0" borderId="3" xfId="0" applyNumberFormat="1" applyFont="1" applyBorder="1" applyAlignment="1" applyProtection="1">
      <alignment horizontal="left" vertical="top" wrapText="1" shrinkToFit="1"/>
      <protection locked="0"/>
    </xf>
    <xf numFmtId="49" fontId="2" fillId="0" borderId="4" xfId="0" applyNumberFormat="1" applyFont="1" applyBorder="1" applyAlignment="1" applyProtection="1">
      <alignment horizontal="left" vertical="top" wrapText="1" shrinkToFit="1"/>
      <protection locked="0"/>
    </xf>
    <xf numFmtId="49" fontId="2" fillId="0" borderId="5" xfId="0" applyNumberFormat="1" applyFont="1" applyBorder="1" applyAlignment="1" applyProtection="1">
      <alignment horizontal="left" vertical="top" wrapText="1" shrinkToFit="1"/>
      <protection locked="0"/>
    </xf>
    <xf numFmtId="49" fontId="2" fillId="0" borderId="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6" xfId="0" applyNumberFormat="1" applyFont="1" applyBorder="1" applyAlignment="1" applyProtection="1">
      <alignment horizontal="left" vertical="top" wrapTex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shrinkToFit="1"/>
      <protection locked="0"/>
    </xf>
    <xf numFmtId="49" fontId="2" fillId="0" borderId="8" xfId="0" applyNumberFormat="1" applyFont="1" applyBorder="1" applyAlignment="1" applyProtection="1">
      <alignment horizontal="left" vertical="top" wrapText="1" shrinkToFit="1"/>
      <protection locked="0"/>
    </xf>
    <xf numFmtId="49" fontId="2" fillId="0" borderId="9" xfId="0" applyNumberFormat="1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3" xfId="0" applyFont="1" applyBorder="1" applyAlignment="1" applyProtection="1">
      <alignment horizontal="left" vertical="top" wrapText="1" shrinkToFit="1"/>
      <protection locked="0"/>
    </xf>
    <xf numFmtId="0" fontId="2" fillId="0" borderId="4" xfId="0" applyFont="1" applyBorder="1" applyAlignment="1" applyProtection="1">
      <alignment horizontal="left" vertical="top" wrapText="1" shrinkToFit="1"/>
      <protection locked="0"/>
    </xf>
    <xf numFmtId="0" fontId="2" fillId="0" borderId="5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6" xfId="0" applyFont="1" applyBorder="1" applyAlignment="1" applyProtection="1">
      <alignment horizontal="left" vertical="top" wrapText="1" shrinkToFit="1"/>
      <protection locked="0"/>
    </xf>
    <xf numFmtId="0" fontId="2" fillId="0" borderId="7" xfId="0" applyFont="1" applyBorder="1" applyAlignment="1" applyProtection="1">
      <alignment horizontal="left" vertical="top" wrapText="1" shrinkToFit="1"/>
      <protection locked="0"/>
    </xf>
    <xf numFmtId="0" fontId="2" fillId="0" borderId="8" xfId="0" applyFont="1" applyBorder="1" applyAlignment="1" applyProtection="1">
      <alignment horizontal="left" vertical="top" wrapText="1" shrinkToFit="1"/>
      <protection locked="0"/>
    </xf>
    <xf numFmtId="0" fontId="2" fillId="0" borderId="9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" fontId="6" fillId="0" borderId="25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right" vertical="center" indent="1"/>
      <protection hidden="1"/>
    </xf>
    <xf numFmtId="0" fontId="6" fillId="0" borderId="6" xfId="0" applyFont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6" xfId="0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center" vertical="top" wrapText="1" shrinkToFit="1"/>
      <protection hidden="1"/>
    </xf>
    <xf numFmtId="0" fontId="1" fillId="0" borderId="5" xfId="0" applyFont="1" applyBorder="1" applyAlignment="1" applyProtection="1">
      <alignment horizontal="center" vertical="top" wrapText="1" shrinkToFit="1"/>
      <protection hidden="1"/>
    </xf>
    <xf numFmtId="0" fontId="1" fillId="0" borderId="7" xfId="0" applyFont="1" applyBorder="1" applyAlignment="1" applyProtection="1">
      <alignment horizontal="center" vertical="top" wrapText="1" shrinkToFit="1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Border="1" applyAlignment="1" applyProtection="1">
      <alignment horizontal="center" vertical="top" wrapText="1"/>
      <protection locked="0"/>
    </xf>
    <xf numFmtId="49" fontId="11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right" vertical="center" indent="2"/>
      <protection hidden="1"/>
    </xf>
  </cellXfs>
  <cellStyles count="1">
    <cellStyle name="Normálna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Link="Pracovny!$E$20" fmlaRange="Pracovny!$I$21:$I$46" sel="0" val="3"/>
</file>

<file path=xl/ctrlProps/ctrlProp2.xml><?xml version="1.0" encoding="utf-8"?>
<formControlPr xmlns="http://schemas.microsoft.com/office/spreadsheetml/2009/9/main" objectType="Drop" dropStyle="combo" dx="16" fmlaLink="Pracovny!$E$21" fmlaRange="Pracovny!$I$21:$I$46" sel="0" val="18"/>
</file>

<file path=xl/ctrlProps/ctrlProp3.xml><?xml version="1.0" encoding="utf-8"?>
<formControlPr xmlns="http://schemas.microsoft.com/office/spreadsheetml/2009/9/main" objectType="Drop" dropLines="7" dropStyle="combo" dx="16" fmlaLink="Pracovny!$E$22" fmlaRange="Pracovny!$I$21:$I$46" sel="0" val="0"/>
</file>

<file path=xl/ctrlProps/ctrlProp4.xml><?xml version="1.0" encoding="utf-8"?>
<formControlPr xmlns="http://schemas.microsoft.com/office/spreadsheetml/2009/9/main" objectType="Drop" dropStyle="combo" dx="16" fmlaLink="Pracovny!$D$6" fmlaRange="Pracovny!$D$8:$D$12" sel="0" val="0"/>
</file>

<file path=xl/ctrlProps/ctrlProp5.xml><?xml version="1.0" encoding="utf-8"?>
<formControlPr xmlns="http://schemas.microsoft.com/office/spreadsheetml/2009/9/main" objectType="Drop" dropLines="9" dropStyle="combo" dx="16" fmlaLink="Pracovny!$C$6" fmlaRange="Pracovny!$C$8:$C$16" sel="0" val="0"/>
</file>

<file path=xl/ctrlProps/ctrlProp6.xml><?xml version="1.0" encoding="utf-8"?>
<formControlPr xmlns="http://schemas.microsoft.com/office/spreadsheetml/2009/9/main" objectType="Drop" dropLines="3" dropStyle="combo" dx="16" fmlaLink="Pracovny!$B$6" fmlaRange="Pracovny!$B$8:$B$9" sel="0" val="0"/>
</file>

<file path=xl/ctrlProps/ctrlProp7.xml><?xml version="1.0" encoding="utf-8"?>
<formControlPr xmlns="http://schemas.microsoft.com/office/spreadsheetml/2009/9/main" objectType="Drop" dropLines="2" dropStyle="combo" dx="16" fmlaLink="Pracovny!$K$6" fmlaRange="Pracovny!$K$8:$K$9" sel="0" val="0"/>
</file>

<file path=xl/ctrlProps/ctrlProp8.xml><?xml version="1.0" encoding="utf-8"?>
<formControlPr xmlns="http://schemas.microsoft.com/office/spreadsheetml/2009/9/main" objectType="Drop" dropStyle="combo" dx="16" fmlaLink="Pracovny!$E$6" fmlaRange="Pracovny!$E$8:$E$13" sel="0" val="0"/>
</file>

<file path=xl/ctrlProps/ctrlProp9.xml><?xml version="1.0" encoding="utf-8"?>
<formControlPr xmlns="http://schemas.microsoft.com/office/spreadsheetml/2009/9/main" objectType="Drop" dropLines="7" dropStyle="combo" dx="16" fmlaLink="Pracovny!$E$23" fmlaRange="Pracovny!$I$21:$I$46" sel="0" val="19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104775</xdr:rowOff>
        </xdr:from>
        <xdr:to>
          <xdr:col>9</xdr:col>
          <xdr:colOff>161925</xdr:colOff>
          <xdr:row>25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114300</xdr:rowOff>
        </xdr:from>
        <xdr:to>
          <xdr:col>9</xdr:col>
          <xdr:colOff>161925</xdr:colOff>
          <xdr:row>30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104775</xdr:rowOff>
        </xdr:from>
        <xdr:to>
          <xdr:col>9</xdr:col>
          <xdr:colOff>161925</xdr:colOff>
          <xdr:row>35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19050</xdr:colOff>
          <xdr:row>16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8</xdr:col>
          <xdr:colOff>19050</xdr:colOff>
          <xdr:row>15</xdr:row>
          <xdr:rowOff>9525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4</xdr:row>
          <xdr:rowOff>95250</xdr:rowOff>
        </xdr:from>
        <xdr:to>
          <xdr:col>3</xdr:col>
          <xdr:colOff>228600</xdr:colOff>
          <xdr:row>6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47625</xdr:rowOff>
        </xdr:from>
        <xdr:to>
          <xdr:col>3</xdr:col>
          <xdr:colOff>276225</xdr:colOff>
          <xdr:row>46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85725</xdr:rowOff>
        </xdr:from>
        <xdr:to>
          <xdr:col>9</xdr:col>
          <xdr:colOff>47625</xdr:colOff>
          <xdr:row>6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123825</xdr:rowOff>
        </xdr:from>
        <xdr:to>
          <xdr:col>9</xdr:col>
          <xdr:colOff>161925</xdr:colOff>
          <xdr:row>40</xdr:row>
          <xdr:rowOff>9525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J57"/>
  <sheetViews>
    <sheetView showGridLines="0" tabSelected="1" view="pageBreakPreview" zoomScaleNormal="100" zoomScaleSheetLayoutView="100" workbookViewId="0">
      <selection activeCell="B9" sqref="B9:I11"/>
    </sheetView>
  </sheetViews>
  <sheetFormatPr defaultRowHeight="15" x14ac:dyDescent="0.25"/>
  <cols>
    <col min="1" max="1" width="2.42578125" style="6" customWidth="1"/>
    <col min="2" max="2" width="21" style="6" customWidth="1"/>
    <col min="3" max="3" width="20" style="6" customWidth="1"/>
    <col min="4" max="4" width="9.140625" style="6" customWidth="1"/>
    <col min="5" max="5" width="15.5703125" style="6" customWidth="1"/>
    <col min="6" max="6" width="7.42578125" style="6" customWidth="1"/>
    <col min="7" max="7" width="9.140625" style="6" customWidth="1"/>
    <col min="8" max="8" width="16" style="6" customWidth="1"/>
    <col min="9" max="9" width="12.7109375" style="6" customWidth="1"/>
    <col min="10" max="10" width="2.5703125" style="6" customWidth="1"/>
    <col min="11" max="16384" width="9.140625" style="6"/>
  </cols>
  <sheetData>
    <row r="1" spans="1:10" ht="31.5" customHeight="1" thickTop="1" x14ac:dyDescent="0.25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3" customHeight="1" x14ac:dyDescent="0.25">
      <c r="A3" s="129" t="str">
        <f>IF(Pracovny!B6=1,"Posudok konzultanta",IF(Pracovny!B6=2,"Posudok oponenta","Zvoľte pozíciu"))</f>
        <v>Zvoľte pozíciu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4.5" customHeight="1" thickBot="1" x14ac:dyDescent="0.3">
      <c r="A4" s="1"/>
      <c r="B4" s="1"/>
      <c r="C4" s="1"/>
      <c r="D4" s="1"/>
      <c r="E4" s="1"/>
      <c r="F4" s="1"/>
      <c r="G4" s="1"/>
      <c r="H4" s="1"/>
      <c r="I4" s="35"/>
    </row>
    <row r="5" spans="1:10" ht="8.25" customHeight="1" thickTop="1" x14ac:dyDescent="0.25">
      <c r="A5" s="2"/>
      <c r="B5" s="3"/>
      <c r="C5" s="3"/>
      <c r="D5" s="3"/>
      <c r="E5" s="3"/>
      <c r="F5" s="3"/>
      <c r="G5" s="3"/>
      <c r="H5" s="3"/>
      <c r="I5" s="126"/>
      <c r="J5" s="126"/>
    </row>
    <row r="6" spans="1:10" ht="15.75" x14ac:dyDescent="0.25">
      <c r="A6" s="135" t="str">
        <f>IF(Pracovny!B6="","Pozícia:","")</f>
        <v>Pozícia:</v>
      </c>
      <c r="B6" s="135"/>
      <c r="C6" s="130"/>
      <c r="D6" s="130"/>
      <c r="F6" s="117" t="s">
        <v>55</v>
      </c>
      <c r="G6" s="117"/>
      <c r="H6" s="117"/>
      <c r="I6" s="24" t="str">
        <f>IF(Pracovny!E6=1,"2015/2016",IF(Pracovny!E6=2,"2016/2017",IF(Pracovny!E6=3,"2017/2018",IF(Pracovny!E6=4,"2018/2019",IF(Pracovny!E6=5,"2019/2020",IF(Pracovny!E6=6,"2020/2021",""))))))</f>
        <v/>
      </c>
    </row>
    <row r="7" spans="1:10" ht="6.75" customHeight="1" x14ac:dyDescent="0.25">
      <c r="A7" s="57"/>
      <c r="B7" s="4"/>
      <c r="C7" s="4"/>
      <c r="D7" s="4"/>
      <c r="E7" s="4"/>
      <c r="F7" s="4"/>
      <c r="G7" s="4"/>
      <c r="H7" s="4"/>
      <c r="I7" s="5"/>
    </row>
    <row r="8" spans="1:10" ht="15.75" x14ac:dyDescent="0.25">
      <c r="A8" s="125" t="s">
        <v>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20.25" customHeight="1" x14ac:dyDescent="0.25">
      <c r="A9" s="122"/>
      <c r="B9" s="131"/>
      <c r="C9" s="132"/>
      <c r="D9" s="132"/>
      <c r="E9" s="132"/>
      <c r="F9" s="132"/>
      <c r="G9" s="132"/>
      <c r="H9" s="132"/>
      <c r="I9" s="132"/>
      <c r="J9" s="19"/>
    </row>
    <row r="10" spans="1:10" ht="20.25" customHeight="1" x14ac:dyDescent="0.25">
      <c r="A10" s="123"/>
      <c r="B10" s="133"/>
      <c r="C10" s="133"/>
      <c r="D10" s="133"/>
      <c r="E10" s="133"/>
      <c r="F10" s="133"/>
      <c r="G10" s="133"/>
      <c r="H10" s="133"/>
      <c r="I10" s="133"/>
      <c r="J10" s="20"/>
    </row>
    <row r="11" spans="1:10" ht="20.25" customHeight="1" x14ac:dyDescent="0.25">
      <c r="A11" s="124"/>
      <c r="B11" s="134"/>
      <c r="C11" s="134"/>
      <c r="D11" s="134"/>
      <c r="E11" s="134"/>
      <c r="F11" s="134"/>
      <c r="G11" s="134"/>
      <c r="H11" s="134"/>
      <c r="I11" s="134"/>
      <c r="J11" s="21"/>
    </row>
    <row r="12" spans="1:10" ht="10.5" customHeight="1" x14ac:dyDescent="0.25"/>
    <row r="13" spans="1:10" ht="15.75" x14ac:dyDescent="0.25">
      <c r="A13" s="101" t="s">
        <v>24</v>
      </c>
      <c r="B13" s="101"/>
      <c r="C13" s="101"/>
      <c r="D13" s="101"/>
      <c r="E13" s="101"/>
      <c r="F13" s="101"/>
      <c r="G13" s="101"/>
      <c r="H13" s="101"/>
      <c r="I13" s="101"/>
    </row>
    <row r="14" spans="1:10" s="7" customFormat="1" ht="20.25" customHeight="1" x14ac:dyDescent="0.25">
      <c r="A14" s="117" t="s">
        <v>7</v>
      </c>
      <c r="B14" s="118"/>
      <c r="C14" s="114"/>
      <c r="D14" s="115"/>
      <c r="E14" s="115"/>
      <c r="F14" s="115"/>
      <c r="G14" s="115"/>
      <c r="H14" s="116"/>
    </row>
    <row r="15" spans="1:10" s="7" customFormat="1" ht="18" customHeight="1" x14ac:dyDescent="0.25">
      <c r="A15" s="119" t="s">
        <v>8</v>
      </c>
      <c r="B15" s="94"/>
      <c r="C15" s="102" t="str">
        <f>IF(Pracovny!C6=1,"Aktuárstvo",IF(Pracovny!C6=2,"Hospodárska informatika",IF(Pracovny!C6=3,"Informačný manažment",IF(Pracovny!C6=4,"Manažérske rozhodovanie",IF(Pracovny!C6=5,"Operačný výskum a ekonometria",IF(Pracovny!C6=6,"Štatistické metódy v ekonómii",IF(Pracovny!C6=7,"Účtovníctvo",IF(Pracovny!C6=8,"Účtovníctvo a audítorstvo",IF(Pracovny!C6=9,"Účtovníctvo a finančný manažment","")))))))))</f>
        <v/>
      </c>
      <c r="D15" s="103"/>
      <c r="E15" s="103"/>
      <c r="F15" s="103"/>
      <c r="G15" s="103"/>
      <c r="H15" s="104"/>
    </row>
    <row r="16" spans="1:10" s="7" customFormat="1" ht="18" customHeight="1" x14ac:dyDescent="0.25">
      <c r="A16" s="119" t="s">
        <v>10</v>
      </c>
      <c r="B16" s="120"/>
      <c r="C16" s="108" t="s">
        <v>40</v>
      </c>
      <c r="D16" s="109"/>
      <c r="E16" s="110"/>
      <c r="G16" s="106" t="str">
        <f>IF(Pracovny!D6=1,"1. r. / 1. st.",IF(Pracovny!D6=2,"2. r. / 1. st.",IF(Pracovny!D6=3,"3. r. / 1. st.",IF(Pracovny!D6=4,"1. r. / 2. st.",IF(Pracovny!D6=5,"2. r. / 2. st.","")))))</f>
        <v/>
      </c>
      <c r="H16" s="107"/>
    </row>
    <row r="17" spans="1:10" s="7" customFormat="1" ht="18" customHeight="1" x14ac:dyDescent="0.25">
      <c r="A17" s="119" t="s">
        <v>11</v>
      </c>
      <c r="B17" s="120"/>
      <c r="C17" s="111" t="s">
        <v>63</v>
      </c>
      <c r="D17" s="112"/>
      <c r="E17" s="113"/>
      <c r="G17" s="105" t="s">
        <v>25</v>
      </c>
      <c r="H17" s="105"/>
    </row>
    <row r="18" spans="1:10" ht="8.25" customHeight="1" x14ac:dyDescent="0.25">
      <c r="B18" s="36"/>
    </row>
    <row r="19" spans="1:10" s="7" customFormat="1" ht="20.25" customHeight="1" x14ac:dyDescent="0.25">
      <c r="A19" s="117" t="s">
        <v>6</v>
      </c>
      <c r="B19" s="118"/>
      <c r="C19" s="69"/>
      <c r="D19" s="70"/>
      <c r="E19" s="70"/>
      <c r="F19" s="70"/>
      <c r="G19" s="70"/>
      <c r="H19" s="71"/>
    </row>
    <row r="20" spans="1:10" s="7" customFormat="1" ht="4.5" customHeight="1" x14ac:dyDescent="0.25">
      <c r="B20" s="8"/>
      <c r="C20" s="28"/>
      <c r="D20" s="28"/>
      <c r="E20" s="28"/>
      <c r="F20" s="28"/>
      <c r="G20" s="28"/>
      <c r="H20" s="28"/>
    </row>
    <row r="21" spans="1:10" s="7" customFormat="1" ht="20.25" customHeight="1" x14ac:dyDescent="0.25">
      <c r="A21" s="121" t="str">
        <f>IF(Pracovny!B6=2,"Oponent:"," ")</f>
        <v xml:space="preserve"> </v>
      </c>
      <c r="B21" s="118"/>
      <c r="C21" s="69"/>
      <c r="D21" s="70"/>
      <c r="E21" s="70"/>
      <c r="F21" s="70"/>
      <c r="G21" s="70"/>
      <c r="H21" s="71"/>
      <c r="I21" s="29"/>
    </row>
    <row r="22" spans="1:10" ht="12" customHeight="1" x14ac:dyDescent="0.25">
      <c r="B22" s="9"/>
    </row>
    <row r="23" spans="1:10" s="7" customFormat="1" ht="20.25" customHeight="1" x14ac:dyDescent="0.25">
      <c r="A23" s="73" t="s">
        <v>26</v>
      </c>
      <c r="B23" s="73"/>
      <c r="C23" s="73"/>
      <c r="D23" s="73"/>
      <c r="E23" s="10"/>
      <c r="F23" s="10"/>
      <c r="G23" s="10"/>
      <c r="H23" s="10"/>
      <c r="I23" s="95" t="s">
        <v>65</v>
      </c>
      <c r="J23" s="95"/>
    </row>
    <row r="24" spans="1:10" ht="10.5" customHeight="1" x14ac:dyDescent="0.25">
      <c r="A24" s="37"/>
      <c r="G24" s="93"/>
      <c r="H24" s="93"/>
      <c r="I24" s="94"/>
    </row>
    <row r="25" spans="1:10" ht="15" customHeight="1" x14ac:dyDescent="0.25">
      <c r="A25" s="38" t="s">
        <v>27</v>
      </c>
      <c r="B25" s="99" t="s">
        <v>69</v>
      </c>
      <c r="C25" s="99"/>
      <c r="D25" s="99"/>
      <c r="E25" s="99"/>
      <c r="F25" s="99"/>
      <c r="G25" s="99"/>
      <c r="H25" s="100"/>
      <c r="I25" s="11" t="str">
        <f>IF(Pracovny!E20=1,0,IF(Pracovny!E20=2,1,IF(Pracovny!E20=3,2,IF(Pracovny!E20=4,3,IF(Pracovny!E20=5,4,IF(Pracovny!E20=6,5,IF(Pracovny!E20=7,6,IF(Pracovny!E20=8,7,IF(Pracovny!E20=9,8,IF(Pracovny!E20=10,9,IF(Pracovny!E20=11,10,IF(Pracovny!E20=12,11,IF(Pracovny!E20=13,12,IF(Pracovny!E20=14,13,IF(Pracovny!E20=15,14,IF(Pracovny!E20=16,15,IF(Pracovny!E20=17,16,IF(Pracovny!E20=18,17,IF(Pracovny!E20=19,18,IF(Pracovny!E20=20,19,IF(Pracovny!E20=21,20,IF(Pracovny!E20=22,21,IF(Pracovny!E20=23,22,IF(Pracovny!E20=24,23,IF(Pracovny!E20=25,24,IF(Pracovny!E20=26,25,IF(Pracovny!E20=27,26,IF(Pracovny!E20=28,27,IF(Pracovny!E20=29,28,IF(Pracovny!E20=30,29,IF(Pracovny!E20=31,30,"neudelené")))))))))))))))))))))))))))))))</f>
        <v>neudelené</v>
      </c>
    </row>
    <row r="26" spans="1:10" ht="21" customHeight="1" x14ac:dyDescent="0.25">
      <c r="B26" s="74"/>
      <c r="C26" s="75"/>
      <c r="D26" s="75"/>
      <c r="E26" s="75"/>
      <c r="F26" s="75"/>
      <c r="G26" s="75"/>
      <c r="H26" s="76"/>
      <c r="I26" s="17" t="str">
        <f>IF(I25="neudelené","hodnotenie","")</f>
        <v>hodnotenie</v>
      </c>
    </row>
    <row r="27" spans="1:10" ht="21" customHeight="1" x14ac:dyDescent="0.25">
      <c r="B27" s="77"/>
      <c r="C27" s="78"/>
      <c r="D27" s="78"/>
      <c r="E27" s="78"/>
      <c r="F27" s="78"/>
      <c r="G27" s="78"/>
      <c r="H27" s="79"/>
    </row>
    <row r="28" spans="1:10" ht="21" customHeight="1" x14ac:dyDescent="0.25">
      <c r="B28" s="80"/>
      <c r="C28" s="81"/>
      <c r="D28" s="81"/>
      <c r="E28" s="81"/>
      <c r="F28" s="81"/>
      <c r="G28" s="81"/>
      <c r="H28" s="82"/>
    </row>
    <row r="29" spans="1:10" ht="10.5" customHeight="1" x14ac:dyDescent="0.25"/>
    <row r="30" spans="1:10" ht="15" customHeight="1" x14ac:dyDescent="0.25">
      <c r="A30" s="38" t="s">
        <v>29</v>
      </c>
      <c r="B30" s="99" t="s">
        <v>70</v>
      </c>
      <c r="C30" s="99"/>
      <c r="D30" s="99"/>
      <c r="E30" s="99"/>
      <c r="F30" s="99"/>
      <c r="G30" s="99"/>
      <c r="H30" s="100"/>
      <c r="I30" s="12" t="str">
        <f>IF(Pracovny!E21=1,0,IF(Pracovny!E21=2,1,IF(Pracovny!E21=3,2,IF(Pracovny!E21=4,3,IF(Pracovny!E21=5,4,IF(Pracovny!E21=6,5,IF(Pracovny!E21=7,6,IF(Pracovny!E21=8,7,IF(Pracovny!E21=9,8,IF(Pracovny!E21=10,9,IF(Pracovny!E21=11,10,IF(Pracovny!E21=12,11,IF(Pracovny!E21=13,12,IF(Pracovny!E21=14,13,IF(Pracovny!E21=15,14,IF(Pracovny!E21=16,15,IF(Pracovny!E21=17,16,IF(Pracovny!E21=18,17,IF(Pracovny!E21=19,18,IF(Pracovny!E21=20,19,IF(Pracovny!E21=21,20,IF(Pracovny!E21=22,21,IF(Pracovny!E21=23,22,IF(Pracovny!E21=24,23,IF(Pracovny!E21=25,24,IF(Pracovny!E21=26,25,IF(Pracovny!E21=27,26,IF(Pracovny!E21=28,27,IF(Pracovny!E21=29,28,IF(Pracovny!E21=30,29,IF(Pracovny!E21=31,30,"neudelené")))))))))))))))))))))))))))))))</f>
        <v>neudelené</v>
      </c>
    </row>
    <row r="31" spans="1:10" ht="21" customHeight="1" x14ac:dyDescent="0.25">
      <c r="B31" s="83"/>
      <c r="C31" s="84"/>
      <c r="D31" s="84"/>
      <c r="E31" s="84"/>
      <c r="F31" s="84"/>
      <c r="G31" s="84"/>
      <c r="H31" s="85"/>
      <c r="I31" s="13" t="str">
        <f>IF(I30="neudelené","hodnotenie","")</f>
        <v>hodnotenie</v>
      </c>
    </row>
    <row r="32" spans="1:10" ht="21" customHeight="1" x14ac:dyDescent="0.25">
      <c r="B32" s="86"/>
      <c r="C32" s="87"/>
      <c r="D32" s="87"/>
      <c r="E32" s="87"/>
      <c r="F32" s="87"/>
      <c r="G32" s="87"/>
      <c r="H32" s="88"/>
    </row>
    <row r="33" spans="1:10" ht="21" customHeight="1" x14ac:dyDescent="0.25">
      <c r="B33" s="89"/>
      <c r="C33" s="90"/>
      <c r="D33" s="90"/>
      <c r="E33" s="90"/>
      <c r="F33" s="90"/>
      <c r="G33" s="90"/>
      <c r="H33" s="91"/>
    </row>
    <row r="34" spans="1:10" ht="10.5" customHeight="1" x14ac:dyDescent="0.25"/>
    <row r="35" spans="1:10" ht="15" customHeight="1" x14ac:dyDescent="0.25">
      <c r="A35" s="38" t="s">
        <v>28</v>
      </c>
      <c r="B35" s="92" t="s">
        <v>71</v>
      </c>
      <c r="C35" s="92"/>
      <c r="D35" s="92"/>
      <c r="E35" s="92"/>
      <c r="F35" s="92"/>
      <c r="G35" s="92"/>
      <c r="I35" s="12" t="str">
        <f>IF(Pracovny!E22=1,0,IF(Pracovny!E22=2,1,IF(Pracovny!E22=3,2,IF(Pracovny!E22=4,3,IF(Pracovny!E22=5,4,IF(Pracovny!E22=6,5,IF(Pracovny!E22=7,6,IF(Pracovny!E22=8,7,IF(Pracovny!E22=9,8,IF(Pracovny!E22=10,9,IF(Pracovny!E22=11,10,IF(Pracovny!E22=12,11,IF(Pracovny!E22=13,12,IF(Pracovny!E22=14,13,IF(Pracovny!E22=15,14,IF(Pracovny!E22=16,15,IF(Pracovny!E22=17,16,IF(Pracovny!E22=18,17,IF(Pracovny!E22=19,18,IF(Pracovny!E22=20,19,IF(Pracovny!E22=21,20,IF(Pracovny!E22=22,21,IF(Pracovny!E22=23,22,IF(Pracovny!E22=24,23,IF(Pracovny!E22=25,24,IF(Pracovny!E22=26,25,IF(Pracovny!E22=27,26,IF(Pracovny!E22=28,27,IF(Pracovny!E22=29,28,IF(Pracovny!E22=30,29,IF(Pracovny!E22=31,30,"neudelené")))))))))))))))))))))))))))))))</f>
        <v>neudelené</v>
      </c>
    </row>
    <row r="36" spans="1:10" ht="21" customHeight="1" x14ac:dyDescent="0.25">
      <c r="B36" s="83"/>
      <c r="C36" s="84"/>
      <c r="D36" s="84"/>
      <c r="E36" s="84"/>
      <c r="F36" s="84"/>
      <c r="G36" s="84"/>
      <c r="H36" s="85"/>
      <c r="I36" s="13" t="str">
        <f>IF(I35="neudelené","hodnotenie","")</f>
        <v>hodnotenie</v>
      </c>
    </row>
    <row r="37" spans="1:10" ht="21" customHeight="1" x14ac:dyDescent="0.25">
      <c r="B37" s="86"/>
      <c r="C37" s="87"/>
      <c r="D37" s="87"/>
      <c r="E37" s="87"/>
      <c r="F37" s="87"/>
      <c r="G37" s="87"/>
      <c r="H37" s="88"/>
    </row>
    <row r="38" spans="1:10" ht="21" customHeight="1" x14ac:dyDescent="0.25">
      <c r="B38" s="89"/>
      <c r="C38" s="90"/>
      <c r="D38" s="90"/>
      <c r="E38" s="90"/>
      <c r="F38" s="90"/>
      <c r="G38" s="90"/>
      <c r="H38" s="91"/>
    </row>
    <row r="39" spans="1:10" ht="10.5" customHeight="1" x14ac:dyDescent="0.25"/>
    <row r="40" spans="1:10" ht="15.75" customHeight="1" x14ac:dyDescent="0.25">
      <c r="A40" s="31" t="s">
        <v>66</v>
      </c>
      <c r="B40" s="96" t="s">
        <v>72</v>
      </c>
      <c r="C40" s="96"/>
      <c r="D40" s="96"/>
      <c r="E40" s="96"/>
      <c r="F40" s="96"/>
      <c r="G40" s="96"/>
      <c r="H40" s="96"/>
      <c r="I40" s="12" t="str">
        <f>IF(Pracovny!E23=1,0,IF(Pracovny!E23=2,1,IF(Pracovny!E23=3,2,IF(Pracovny!E23=4,3,IF(Pracovny!E23=5,4,IF(Pracovny!E23=6,5,IF(Pracovny!E23=7,6,IF(Pracovny!E23=8,7,IF(Pracovny!E23=9,8,IF(Pracovny!E23=10,9,IF(Pracovny!E23=11,10,IF(Pracovny!E23=12,11,IF(Pracovny!E23=13,12,IF(Pracovny!E23=14,13,IF(Pracovny!E23=15,14,IF(Pracovny!E23=16,15,IF(Pracovny!E23=17,16,IF(Pracovny!E23=18,17,IF(Pracovny!E23=19,18,IF(Pracovny!E23=20,19,IF(Pracovny!E23=21,20,IF(Pracovny!E23=22,21,IF(Pracovny!E23=23,22,IF(Pracovny!E23=24,23,IF(Pracovny!E23=25,24,IF(Pracovny!E23=26,25,IF(Pracovny!E23=27,26,IF(Pracovny!E23=28,27,IF(Pracovny!E23=29,28,IF(Pracovny!E23=30,29,IF(Pracovny!E23=31,30,"neudelené")))))))))))))))))))))))))))))))</f>
        <v>neudelené</v>
      </c>
    </row>
    <row r="41" spans="1:10" ht="21" customHeight="1" x14ac:dyDescent="0.25">
      <c r="B41" s="83"/>
      <c r="C41" s="84"/>
      <c r="D41" s="84"/>
      <c r="E41" s="84"/>
      <c r="F41" s="84"/>
      <c r="G41" s="84"/>
      <c r="H41" s="85"/>
      <c r="I41" s="13" t="str">
        <f>IF(I40="neudelené","hodnotenie","")</f>
        <v>hodnotenie</v>
      </c>
    </row>
    <row r="42" spans="1:10" ht="21" customHeight="1" x14ac:dyDescent="0.25">
      <c r="B42" s="86"/>
      <c r="C42" s="87"/>
      <c r="D42" s="87"/>
      <c r="E42" s="87"/>
      <c r="F42" s="87"/>
      <c r="G42" s="87"/>
      <c r="H42" s="88"/>
    </row>
    <row r="43" spans="1:10" ht="21" customHeight="1" x14ac:dyDescent="0.25">
      <c r="B43" s="89"/>
      <c r="C43" s="90"/>
      <c r="D43" s="90"/>
      <c r="E43" s="90"/>
      <c r="F43" s="90"/>
      <c r="G43" s="90"/>
      <c r="H43" s="91"/>
    </row>
    <row r="44" spans="1:10" ht="8.25" customHeight="1" thickBot="1" x14ac:dyDescent="0.3">
      <c r="A44" s="34"/>
      <c r="B44" s="34"/>
      <c r="C44" s="34"/>
      <c r="D44" s="34"/>
      <c r="E44" s="30"/>
      <c r="F44" s="30"/>
      <c r="G44" s="30"/>
      <c r="H44" s="30"/>
      <c r="I44" s="30"/>
    </row>
    <row r="45" spans="1:10" ht="16.5" thickBot="1" x14ac:dyDescent="0.3">
      <c r="A45" s="32" t="str">
        <f>IF(Pracovny!B6=1,"Rozhodnutie (odporúčanie) konzultanta",IF(Pracovny!B6=2,"Rozhodnutie (odporúčanie) oponenta",""))</f>
        <v/>
      </c>
      <c r="B45" s="32"/>
      <c r="C45" s="33"/>
      <c r="D45" s="33"/>
      <c r="E45" s="59" t="s">
        <v>68</v>
      </c>
      <c r="F45" s="59"/>
      <c r="G45" s="59"/>
      <c r="H45" s="59"/>
      <c r="I45" s="97" t="str">
        <f>IF(Pracovny!E30&lt;&gt;4,"nekompletné",Pracovny!D29)</f>
        <v>nekompletné</v>
      </c>
      <c r="J45" s="98"/>
    </row>
    <row r="46" spans="1:10" ht="21" customHeight="1" x14ac:dyDescent="0.25">
      <c r="A46" s="72" t="str">
        <f>IF(Pracovny!K6=1,"Prácu ODPORÚČAM do súťaže ŠVOČ",IF(Pracovny!K6=2,"Prácu NEODPORÚČAM do súťaže ŠVOČ","NEHODNOTENÉ"))</f>
        <v>NEHODNOTENÉ</v>
      </c>
      <c r="B46" s="72"/>
      <c r="C46" s="72"/>
      <c r="D46" s="72"/>
      <c r="E46" s="72"/>
      <c r="F46" s="72"/>
      <c r="G46" s="72"/>
      <c r="H46" s="72"/>
      <c r="I46" s="72"/>
    </row>
    <row r="47" spans="1:10" ht="12" customHeight="1" x14ac:dyDescent="0.25"/>
    <row r="48" spans="1:10" ht="15.75" x14ac:dyDescent="0.25">
      <c r="A48" s="15" t="s">
        <v>62</v>
      </c>
    </row>
    <row r="49" spans="1:10" ht="15" customHeigh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x14ac:dyDescent="0.25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1" spans="1:10" x14ac:dyDescent="0.25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x14ac:dyDescent="0.25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26.25" customHeight="1" x14ac:dyDescent="0.25"/>
    <row r="55" spans="1:10" ht="15.75" x14ac:dyDescent="0.25">
      <c r="A55" s="4" t="s">
        <v>37</v>
      </c>
      <c r="B55" s="23"/>
      <c r="C55" s="17" t="s">
        <v>38</v>
      </c>
      <c r="D55" s="58"/>
      <c r="E55" s="58"/>
      <c r="G55" s="17" t="s">
        <v>39</v>
      </c>
      <c r="H55" s="14"/>
      <c r="I55" s="14"/>
    </row>
    <row r="56" spans="1:10" ht="32.2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8.25" customHeight="1" x14ac:dyDescent="0.25">
      <c r="A57" s="18"/>
    </row>
  </sheetData>
  <sheetProtection algorithmName="SHA-512" hashValue="YKuiopzutDYGy1kEM8eN5CfEi4x2DUNsLbjb7XjUfcRRO74nEEnc54m6q+2EYBjIOus2RUUhT/ItF/X7QGAT1Q==" saltValue="PQ2G69zjIeMJmsJVDfAcCQ==" spinCount="100000" sheet="1" objects="1" scenarios="1" selectLockedCells="1"/>
  <protectedRanges>
    <protectedRange sqref="A9 C14 C16:C17 C19 C21 B26 B31 B36 A49 B55 D55 B41" name="Rozsah1"/>
  </protectedRanges>
  <customSheetViews>
    <customSheetView guid="{D0B15D1D-D453-49F7-8766-D34F9505E3FB}" showPageBreaks="1" showGridLines="0" view="pageLayout" topLeftCell="A41">
      <selection sqref="A1:I51"/>
      <pageMargins left="0.5" right="0.52083333333333337" top="1.3125" bottom="0.13541666666666666" header="0.3" footer="0.3"/>
      <pageSetup paperSize="9" orientation="portrait" horizontalDpi="0" verticalDpi="0" r:id="rId1"/>
      <headerFooter>
        <oddHeader>&amp;L&amp;G&amp;C&amp;"Times New Roman,Tučné"&amp;14EKONOMICKÁ UNIVERZITA V BRATISLAVE&amp;"Times New Roman,Normálne"FAKULTA HOSPODÁRSKEJ INFORMATIKYakademický rok 2014/2015&amp;R&amp;G</oddHeader>
      </headerFooter>
    </customSheetView>
  </customSheetViews>
  <mergeCells count="40">
    <mergeCell ref="A9:A11"/>
    <mergeCell ref="A8:J8"/>
    <mergeCell ref="I5:J5"/>
    <mergeCell ref="A1:J2"/>
    <mergeCell ref="A3:J3"/>
    <mergeCell ref="C6:D6"/>
    <mergeCell ref="F6:H6"/>
    <mergeCell ref="B9:I11"/>
    <mergeCell ref="A6:B6"/>
    <mergeCell ref="B30:H30"/>
    <mergeCell ref="A13:I13"/>
    <mergeCell ref="C15:H15"/>
    <mergeCell ref="G17:H17"/>
    <mergeCell ref="G16:H16"/>
    <mergeCell ref="C16:E16"/>
    <mergeCell ref="C17:E17"/>
    <mergeCell ref="C14:H14"/>
    <mergeCell ref="A19:B19"/>
    <mergeCell ref="C19:H19"/>
    <mergeCell ref="A14:B14"/>
    <mergeCell ref="A15:B15"/>
    <mergeCell ref="A16:B16"/>
    <mergeCell ref="A17:B17"/>
    <mergeCell ref="A21:B21"/>
    <mergeCell ref="D55:E55"/>
    <mergeCell ref="E45:H45"/>
    <mergeCell ref="A49:J53"/>
    <mergeCell ref="C21:H21"/>
    <mergeCell ref="A46:I46"/>
    <mergeCell ref="A23:D23"/>
    <mergeCell ref="B26:H28"/>
    <mergeCell ref="B31:H33"/>
    <mergeCell ref="B35:G35"/>
    <mergeCell ref="B36:H38"/>
    <mergeCell ref="G24:I24"/>
    <mergeCell ref="I23:J23"/>
    <mergeCell ref="B41:H43"/>
    <mergeCell ref="B40:H40"/>
    <mergeCell ref="I45:J45"/>
    <mergeCell ref="B25:H25"/>
  </mergeCells>
  <conditionalFormatting sqref="A8">
    <cfRule type="expression" dxfId="16" priority="42">
      <formula>$B$9=""</formula>
    </cfRule>
  </conditionalFormatting>
  <conditionalFormatting sqref="A14">
    <cfRule type="expression" dxfId="15" priority="40">
      <formula>$C$14=""</formula>
    </cfRule>
  </conditionalFormatting>
  <conditionalFormatting sqref="G17">
    <cfRule type="expression" dxfId="14" priority="35">
      <formula>$G$16=""</formula>
    </cfRule>
  </conditionalFormatting>
  <conditionalFormatting sqref="A15">
    <cfRule type="expression" dxfId="13" priority="31">
      <formula>$C$15=""</formula>
    </cfRule>
  </conditionalFormatting>
  <conditionalFormatting sqref="A45:D45">
    <cfRule type="expression" dxfId="12" priority="11">
      <formula>$A$46="NEHODNOTENÉ"</formula>
    </cfRule>
  </conditionalFormatting>
  <conditionalFormatting sqref="A19">
    <cfRule type="expression" dxfId="11" priority="10">
      <formula>$C$19=""</formula>
    </cfRule>
  </conditionalFormatting>
  <conditionalFormatting sqref="A21">
    <cfRule type="expression" dxfId="10" priority="2">
      <formula>$A$3&lt;&gt;"Posudok oponenta"</formula>
    </cfRule>
    <cfRule type="expression" dxfId="9" priority="3">
      <formula>$C$21=""</formula>
    </cfRule>
  </conditionalFormatting>
  <conditionalFormatting sqref="A3">
    <cfRule type="expression" dxfId="8" priority="9">
      <formula>$A$3="Zvoľte pozíciu"</formula>
    </cfRule>
  </conditionalFormatting>
  <conditionalFormatting sqref="F6">
    <cfRule type="expression" dxfId="7" priority="8">
      <formula>I6=""</formula>
    </cfRule>
  </conditionalFormatting>
  <conditionalFormatting sqref="C21:H21">
    <cfRule type="expression" dxfId="6" priority="7">
      <formula>$A$3&lt;&gt;"Posudok oponenta"</formula>
    </cfRule>
  </conditionalFormatting>
  <conditionalFormatting sqref="A6">
    <cfRule type="expression" dxfId="5" priority="6">
      <formula>$A$6="Pozícia:"</formula>
    </cfRule>
  </conditionalFormatting>
  <conditionalFormatting sqref="I45">
    <cfRule type="expression" dxfId="4" priority="49">
      <formula>$I$40="neudelené"</formula>
    </cfRule>
    <cfRule type="expression" dxfId="3" priority="50">
      <formula>$I$35="neudelené"</formula>
    </cfRule>
    <cfRule type="expression" dxfId="2" priority="51">
      <formula>$I$30="neudelené"</formula>
    </cfRule>
    <cfRule type="expression" dxfId="1" priority="52">
      <formula>$I$25="neudelené"</formula>
    </cfRule>
  </conditionalFormatting>
  <pageMargins left="0.70833333333333337" right="0.53" top="1.2607291666666667" bottom="0.45" header="0.31496062992125984" footer="0.18"/>
  <pageSetup paperSize="9" scale="77" orientation="portrait" verticalDpi="0" r:id="rId2"/>
  <headerFooter>
    <oddHeader>&amp;L&amp;G&amp;C&amp;"Times New Roman,Tučné"&amp;14
EKONOMICKÁ UNIVERZITA V BRATISLAVE
&amp;"Times New Roman,Normálne"FAKULTA HOSPODÁRSKEJ INFORMATIKY&amp;R&amp;G</oddHeader>
    <oddFooter>&amp;C&amp;"times,Normálne"Dolnozemská cesta 1/b, 852 35  Bratislava</oddFooter>
  </headerFooter>
  <ignoredErrors>
    <ignoredError sqref="C16" numberStoredAsText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Drop Down 12">
              <controlPr defaultSize="0" print="0" autoLine="0" autoPict="0" altText="Hodnotenie 1. kritéria">
                <anchor moveWithCells="1">
                  <from>
                    <xdr:col>8</xdr:col>
                    <xdr:colOff>0</xdr:colOff>
                    <xdr:row>23</xdr:row>
                    <xdr:rowOff>104775</xdr:rowOff>
                  </from>
                  <to>
                    <xdr:col>9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print="0" autoLine="0" autoPict="0" altText="Hodnotenie 2. kritéria_x000a_">
                <anchor moveWithCells="1">
                  <from>
                    <xdr:col>8</xdr:col>
                    <xdr:colOff>0</xdr:colOff>
                    <xdr:row>28</xdr:row>
                    <xdr:rowOff>114300</xdr:rowOff>
                  </from>
                  <to>
                    <xdr:col>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print="0" autoLine="0" autoPict="0" altText="Hodnotenie 3. kritéria">
                <anchor moveWithCells="1">
                  <from>
                    <xdr:col>8</xdr:col>
                    <xdr:colOff>0</xdr:colOff>
                    <xdr:row>33</xdr:row>
                    <xdr:rowOff>104775</xdr:rowOff>
                  </from>
                  <to>
                    <xdr:col>9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Drop Down 20">
              <controlPr defaultSize="0" print="0" autoLine="0" autoPict="0" altText="Študijný program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8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Drop Down 21">
              <controlPr defaultSize="0" print="0" autoLine="0" autoPict="0" altText="Pozícia">
                <anchor moveWithCells="1">
                  <from>
                    <xdr:col>1</xdr:col>
                    <xdr:colOff>1438275</xdr:colOff>
                    <xdr:row>4</xdr:row>
                    <xdr:rowOff>95250</xdr:rowOff>
                  </from>
                  <to>
                    <xdr:col>3</xdr:col>
                    <xdr:colOff>228600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Drop Down 22">
              <controlPr defaultSize="0" print="0" autoLine="0" autoPict="0" altText="Odporúčanie">
                <anchor moveWithCells="1">
                  <from>
                    <xdr:col>0</xdr:col>
                    <xdr:colOff>0</xdr:colOff>
                    <xdr:row>45</xdr:row>
                    <xdr:rowOff>47625</xdr:rowOff>
                  </from>
                  <to>
                    <xdr:col>3</xdr:col>
                    <xdr:colOff>276225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Drop Down 27">
              <controlPr defaultSize="0" print="0" autoLine="0" autoPict="0" altText="Akademický rok">
                <anchor moveWithCells="1">
                  <from>
                    <xdr:col>8</xdr:col>
                    <xdr:colOff>0</xdr:colOff>
                    <xdr:row>4</xdr:row>
                    <xdr:rowOff>85725</xdr:rowOff>
                  </from>
                  <to>
                    <xdr:col>9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Drop Down 45">
              <controlPr defaultSize="0" print="0" autoLine="0" autoPict="0" altText="Hodnotenie 3. kritéria">
                <anchor moveWithCells="1">
                  <from>
                    <xdr:col>8</xdr:col>
                    <xdr:colOff>0</xdr:colOff>
                    <xdr:row>38</xdr:row>
                    <xdr:rowOff>123825</xdr:rowOff>
                  </from>
                  <to>
                    <xdr:col>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026AC3E9-DFA5-458A-91AA-524335D99694}">
            <xm:f>Pracovny!B6=""</xm:f>
            <x14:dxf>
              <fill>
                <patternFill>
                  <bgColor rgb="FFFFFF00"/>
                </patternFill>
              </fill>
            </x14:dxf>
          </x14:cfRule>
          <xm:sqref>A6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3:O53"/>
  <sheetViews>
    <sheetView workbookViewId="0">
      <selection activeCell="A4" sqref="A4:XFD53"/>
    </sheetView>
  </sheetViews>
  <sheetFormatPr defaultRowHeight="15" x14ac:dyDescent="0.25"/>
  <cols>
    <col min="1" max="1" width="11.140625" style="6" bestFit="1" customWidth="1"/>
    <col min="2" max="2" width="16.140625" style="6" bestFit="1" customWidth="1"/>
    <col min="3" max="3" width="28" style="6" customWidth="1"/>
    <col min="4" max="4" width="20.7109375" style="6" customWidth="1"/>
    <col min="5" max="5" width="11.85546875" style="6" bestFit="1" customWidth="1"/>
    <col min="6" max="8" width="9.140625" style="6"/>
    <col min="9" max="9" width="18.140625" style="6" customWidth="1"/>
    <col min="10" max="16384" width="9.140625" style="6"/>
  </cols>
  <sheetData>
    <row r="3" spans="1:15" ht="17.25" customHeight="1" x14ac:dyDescent="0.25"/>
    <row r="4" spans="1:15" hidden="1" x14ac:dyDescent="0.25"/>
    <row r="5" spans="1:15" hidden="1" x14ac:dyDescent="0.25"/>
    <row r="6" spans="1:15" ht="15.75" hidden="1" x14ac:dyDescent="0.25">
      <c r="A6" s="25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7"/>
    </row>
    <row r="7" spans="1:15" ht="15.75" hidden="1" x14ac:dyDescent="0.25">
      <c r="A7" s="4" t="s">
        <v>2</v>
      </c>
      <c r="B7" s="4" t="s">
        <v>1</v>
      </c>
      <c r="C7" s="4" t="s">
        <v>9</v>
      </c>
      <c r="D7" s="4" t="s">
        <v>12</v>
      </c>
      <c r="E7" s="16" t="s">
        <v>56</v>
      </c>
      <c r="F7" s="16" t="s">
        <v>30</v>
      </c>
      <c r="G7" s="16" t="s">
        <v>31</v>
      </c>
      <c r="H7" s="16" t="s">
        <v>32</v>
      </c>
      <c r="I7" s="16" t="s">
        <v>33</v>
      </c>
      <c r="J7" s="16"/>
      <c r="K7" s="16" t="s">
        <v>34</v>
      </c>
      <c r="L7" s="16"/>
    </row>
    <row r="8" spans="1:15" ht="15.75" hidden="1" x14ac:dyDescent="0.25">
      <c r="A8" s="4" t="s">
        <v>0</v>
      </c>
      <c r="B8" s="4" t="s">
        <v>3</v>
      </c>
      <c r="C8" s="4" t="s">
        <v>21</v>
      </c>
      <c r="D8" s="4" t="s">
        <v>13</v>
      </c>
      <c r="E8" s="4" t="s">
        <v>57</v>
      </c>
      <c r="F8" s="4">
        <v>0</v>
      </c>
      <c r="G8" s="4">
        <v>0</v>
      </c>
      <c r="H8" s="4">
        <v>0</v>
      </c>
      <c r="I8" s="4"/>
      <c r="J8" s="4"/>
      <c r="K8" s="4" t="s">
        <v>35</v>
      </c>
      <c r="L8" s="4"/>
      <c r="M8" s="5"/>
      <c r="N8" s="5"/>
      <c r="O8" s="5"/>
    </row>
    <row r="9" spans="1:15" ht="15.75" hidden="1" x14ac:dyDescent="0.25">
      <c r="A9" s="4"/>
      <c r="B9" s="4" t="s">
        <v>4</v>
      </c>
      <c r="C9" s="4" t="s">
        <v>19</v>
      </c>
      <c r="D9" s="4" t="s">
        <v>14</v>
      </c>
      <c r="E9" s="4" t="s">
        <v>58</v>
      </c>
      <c r="F9" s="4">
        <v>1</v>
      </c>
      <c r="G9" s="4">
        <v>1</v>
      </c>
      <c r="H9" s="4">
        <v>1</v>
      </c>
      <c r="I9" s="4"/>
      <c r="J9" s="4"/>
      <c r="K9" s="4" t="s">
        <v>36</v>
      </c>
      <c r="L9" s="4"/>
      <c r="M9" s="5"/>
      <c r="N9" s="5"/>
      <c r="O9" s="5"/>
    </row>
    <row r="10" spans="1:15" ht="15.75" hidden="1" x14ac:dyDescent="0.25">
      <c r="A10" s="4"/>
      <c r="B10" s="4"/>
      <c r="C10" s="4" t="s">
        <v>74</v>
      </c>
      <c r="D10" s="4" t="s">
        <v>15</v>
      </c>
      <c r="E10" s="4" t="s">
        <v>59</v>
      </c>
      <c r="F10" s="4">
        <v>2</v>
      </c>
      <c r="G10" s="4">
        <v>2</v>
      </c>
      <c r="H10" s="4">
        <v>2</v>
      </c>
      <c r="I10" s="4"/>
      <c r="J10" s="4"/>
      <c r="K10" s="4"/>
      <c r="L10" s="4"/>
      <c r="M10" s="5"/>
      <c r="N10" s="5"/>
      <c r="O10" s="5"/>
    </row>
    <row r="11" spans="1:15" ht="15.75" hidden="1" x14ac:dyDescent="0.25">
      <c r="A11" s="4"/>
      <c r="B11" s="4"/>
      <c r="C11" s="4" t="s">
        <v>73</v>
      </c>
      <c r="D11" s="4" t="s">
        <v>16</v>
      </c>
      <c r="E11" s="4" t="s">
        <v>60</v>
      </c>
      <c r="F11" s="4">
        <v>3</v>
      </c>
      <c r="G11" s="4">
        <v>3</v>
      </c>
      <c r="H11" s="4">
        <v>3</v>
      </c>
      <c r="I11" s="4"/>
      <c r="J11" s="4"/>
      <c r="K11" s="4"/>
      <c r="L11" s="4"/>
      <c r="M11" s="5"/>
      <c r="N11" s="5"/>
      <c r="O11" s="5"/>
    </row>
    <row r="12" spans="1:15" ht="15.75" hidden="1" x14ac:dyDescent="0.25">
      <c r="A12" s="4"/>
      <c r="B12" s="4"/>
      <c r="C12" s="4" t="s">
        <v>23</v>
      </c>
      <c r="D12" s="4" t="s">
        <v>17</v>
      </c>
      <c r="E12" s="4" t="s">
        <v>61</v>
      </c>
      <c r="F12" s="4">
        <v>4</v>
      </c>
      <c r="G12" s="4">
        <v>4</v>
      </c>
      <c r="H12" s="4">
        <v>4</v>
      </c>
      <c r="I12" s="4"/>
      <c r="J12" s="4"/>
      <c r="K12" s="4"/>
      <c r="L12" s="4"/>
      <c r="M12" s="5"/>
      <c r="N12" s="5"/>
      <c r="O12" s="5"/>
    </row>
    <row r="13" spans="1:15" ht="15.75" hidden="1" x14ac:dyDescent="0.25">
      <c r="A13" s="4"/>
      <c r="B13" s="4"/>
      <c r="C13" s="4" t="s">
        <v>22</v>
      </c>
      <c r="D13" s="4"/>
      <c r="E13" s="4" t="s">
        <v>76</v>
      </c>
      <c r="F13" s="4">
        <v>5</v>
      </c>
      <c r="G13" s="4">
        <v>5</v>
      </c>
      <c r="H13" s="4">
        <v>5</v>
      </c>
      <c r="I13" s="4"/>
      <c r="J13" s="4"/>
      <c r="K13" s="4"/>
      <c r="L13" s="4"/>
      <c r="M13" s="5"/>
      <c r="N13" s="5"/>
      <c r="O13" s="5"/>
    </row>
    <row r="14" spans="1:15" ht="15.75" hidden="1" x14ac:dyDescent="0.25">
      <c r="A14" s="4"/>
      <c r="B14" s="4"/>
      <c r="C14" s="4" t="s">
        <v>18</v>
      </c>
      <c r="D14" s="4"/>
      <c r="E14" s="5"/>
      <c r="F14" s="4">
        <v>6</v>
      </c>
      <c r="G14" s="4">
        <v>6</v>
      </c>
      <c r="H14" s="4">
        <v>6</v>
      </c>
      <c r="I14" s="4"/>
      <c r="J14" s="4"/>
      <c r="K14" s="4"/>
      <c r="L14" s="4"/>
      <c r="M14" s="5"/>
      <c r="N14" s="5"/>
      <c r="O14" s="5"/>
    </row>
    <row r="15" spans="1:15" ht="15.75" hidden="1" x14ac:dyDescent="0.25">
      <c r="A15" s="5"/>
      <c r="B15" s="5"/>
      <c r="C15" s="4" t="s">
        <v>20</v>
      </c>
      <c r="D15" s="5"/>
    </row>
    <row r="16" spans="1:15" hidden="1" x14ac:dyDescent="0.25">
      <c r="A16" s="5"/>
      <c r="B16" s="5"/>
      <c r="C16" s="5" t="s">
        <v>75</v>
      </c>
      <c r="D16" s="5"/>
    </row>
    <row r="17" spans="1:10" hidden="1" x14ac:dyDescent="0.25">
      <c r="A17" s="5"/>
      <c r="B17" s="5"/>
      <c r="C17" s="5"/>
      <c r="D17" s="5"/>
    </row>
    <row r="18" spans="1:10" hidden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ht="21" hidden="1" customHeight="1" thickBot="1" x14ac:dyDescent="0.3">
      <c r="B19" s="39"/>
      <c r="C19" s="39"/>
      <c r="D19" s="39"/>
      <c r="E19" s="39"/>
      <c r="F19" s="39"/>
      <c r="G19" s="40"/>
      <c r="H19" s="39"/>
      <c r="I19" s="5"/>
      <c r="J19" s="5"/>
    </row>
    <row r="20" spans="1:10" ht="21" hidden="1" customHeight="1" thickBot="1" x14ac:dyDescent="0.3">
      <c r="B20" s="39"/>
      <c r="C20" s="41" t="s">
        <v>41</v>
      </c>
      <c r="D20" s="42" t="str">
        <f>IF(Pracovny!E20=1,0,IF(Pracovny!E20=2,1,IF(Pracovny!E20=3,2,IF(Pracovny!E20=4,3,IF(Pracovny!E20=5,4,IF(Pracovny!E20=6,5,IF(Pracovny!E20=7,6,IF(Pracovny!E20=8,7,IF(Pracovny!E20=9,8,IF(Pracovny!E20=10,9,IF(Pracovny!E20=11,10,IF(Pracovny!E20=12,11,IF(Pracovny!E20=13,12,IF(Pracovny!E20=14,13,IF(Pracovny!E20=15,14,IF(Pracovny!E20=16,15,IF(Pracovny!E20=17,16,IF(Pracovny!E20=18,17,IF(Pracovny!E20=19,18,IF(Pracovny!E20=20,19,IF(Pracovny!E20=21,20,IF(Pracovny!E20=22,21,IF(Pracovny!E20=23,22,IF(Pracovny!E20=24,23,IF(Pracovny!E20=25,24,IF(Pracovny!E20=26,25,IF(Pracovny!E20=27,26,IF(Pracovny!E20=28,27,IF(Pracovny!E20=29,28,IF(Pracovny!E20=30,29,IF(Pracovny!E20=31,30,"")))))))))))))))))))))))))))))))</f>
        <v/>
      </c>
      <c r="E20" s="43"/>
      <c r="F20" s="39"/>
      <c r="G20" s="44" t="s">
        <v>42</v>
      </c>
      <c r="H20" s="39"/>
      <c r="I20" s="45" t="s">
        <v>64</v>
      </c>
      <c r="J20" s="5"/>
    </row>
    <row r="21" spans="1:10" ht="21" hidden="1" customHeight="1" thickBot="1" x14ac:dyDescent="0.3">
      <c r="B21" s="39"/>
      <c r="C21" s="46" t="s">
        <v>43</v>
      </c>
      <c r="D21" s="42" t="str">
        <f>IF(Pracovny!E21=1,0,IF(Pracovny!E21=2,1,IF(Pracovny!E21=3,2,IF(Pracovny!E21=4,3,IF(Pracovny!E21=5,4,IF(Pracovny!E21=6,5,IF(Pracovny!E21=7,6,IF(Pracovny!E21=8,7,IF(Pracovny!E21=9,8,IF(Pracovny!E21=10,9,IF(Pracovny!E21=11,10,IF(Pracovny!E21=12,11,IF(Pracovny!E21=13,12,IF(Pracovny!E21=14,13,IF(Pracovny!E21=15,14,IF(Pracovny!E21=16,15,IF(Pracovny!E21=17,16,IF(Pracovny!E21=18,17,IF(Pracovny!E21=19,18,IF(Pracovny!E21=20,19,IF(Pracovny!E21=21,20,IF(Pracovny!E21=22,21,IF(Pracovny!E21=23,22,IF(Pracovny!E21=24,23,IF(Pracovny!E21=25,24,IF(Pracovny!E21=26,25,IF(Pracovny!E21=27,26,IF(Pracovny!E21=28,27,IF(Pracovny!E21=29,28,IF(Pracovny!E21=30,29,IF(Pracovny!E21=31,30,"")))))))))))))))))))))))))))))))</f>
        <v/>
      </c>
      <c r="E21" s="43"/>
      <c r="F21" s="39"/>
      <c r="G21" s="40" t="s">
        <v>44</v>
      </c>
      <c r="H21" s="39"/>
      <c r="I21" s="5">
        <v>0</v>
      </c>
      <c r="J21" s="5"/>
    </row>
    <row r="22" spans="1:10" ht="21" hidden="1" customHeight="1" thickBot="1" x14ac:dyDescent="0.3">
      <c r="B22" s="39"/>
      <c r="C22" s="47" t="s">
        <v>45</v>
      </c>
      <c r="D22" s="42" t="str">
        <f>IF(Pracovny!E22=1,0,IF(Pracovny!E22=2,1,IF(Pracovny!E22=3,2,IF(Pracovny!E22=4,3,IF(Pracovny!E22=5,4,IF(Pracovny!E22=6,5,IF(Pracovny!E22=7,6,IF(Pracovny!E22=8,7,IF(Pracovny!E22=9,8,IF(Pracovny!E22=10,9,IF(Pracovny!E22=11,10,IF(Pracovny!E22=12,11,IF(Pracovny!E22=13,12,IF(Pracovny!E22=14,13,IF(Pracovny!E22=15,14,IF(Pracovny!E22=16,15,IF(Pracovny!E22=17,16,IF(Pracovny!E22=18,17,IF(Pracovny!E22=19,18,IF(Pracovny!E22=20,19,IF(Pracovny!E22=21,20,IF(Pracovny!E22=22,21,IF(Pracovny!E22=23,22,IF(Pracovny!E22=24,23,IF(Pracovny!E22=25,24,IF(Pracovny!E22=26,25,IF(Pracovny!E22=27,26,IF(Pracovny!E22=28,27,IF(Pracovny!E22=29,28,IF(Pracovny!E22=30,29,IF(Pracovny!E22=31,30,"")))))))))))))))))))))))))))))))</f>
        <v/>
      </c>
      <c r="E22" s="43"/>
      <c r="F22" s="39"/>
      <c r="G22" s="39" t="s">
        <v>46</v>
      </c>
      <c r="H22" s="39"/>
      <c r="I22" s="5">
        <v>1</v>
      </c>
      <c r="J22" s="5"/>
    </row>
    <row r="23" spans="1:10" ht="21" hidden="1" customHeight="1" x14ac:dyDescent="0.25">
      <c r="B23" s="39"/>
      <c r="C23" s="46" t="s">
        <v>67</v>
      </c>
      <c r="D23" s="42" t="str">
        <f>IF(Pracovny!E23=1,0,IF(Pracovny!E23=2,1,IF(Pracovny!E23=3,2,IF(Pracovny!E23=4,3,IF(Pracovny!E23=5,4,IF(Pracovny!E23=6,5,IF(Pracovny!E23=7,6,IF(Pracovny!E23=8,7,IF(Pracovny!E23=9,8,IF(Pracovny!E23=10,9,IF(Pracovny!E23=11,10,IF(Pracovny!E23=12,11,IF(Pracovny!E23=13,12,IF(Pracovny!E23=14,13,IF(Pracovny!E23=15,14,IF(Pracovny!E23=16,15,IF(Pracovny!E23=17,16,IF(Pracovny!E23=18,17,IF(Pracovny!E23=19,18,IF(Pracovny!E23=20,19,IF(Pracovny!E23=21,20,IF(Pracovny!E23=22,21,IF(Pracovny!E23=23,22,IF(Pracovny!E23=24,23,IF(Pracovny!E23=25,24,IF(Pracovny!E23=26,25,IF(Pracovny!E23=27,26,IF(Pracovny!E23=28,27,IF(Pracovny!E23=29,28,IF(Pracovny!E23=30,29,IF(Pracovny!E23=31,30,"")))))))))))))))))))))))))))))))</f>
        <v/>
      </c>
      <c r="E23" s="43"/>
      <c r="F23" s="39"/>
      <c r="G23" s="39" t="s">
        <v>47</v>
      </c>
      <c r="H23" s="39"/>
      <c r="I23" s="5">
        <v>2</v>
      </c>
      <c r="J23" s="5"/>
    </row>
    <row r="24" spans="1:10" ht="21" hidden="1" customHeight="1" x14ac:dyDescent="0.25">
      <c r="B24" s="39"/>
      <c r="C24" s="47"/>
      <c r="D24" s="48"/>
      <c r="E24" s="49"/>
      <c r="F24" s="39"/>
      <c r="G24" s="39" t="s">
        <v>48</v>
      </c>
      <c r="H24" s="39"/>
      <c r="I24" s="5">
        <v>3</v>
      </c>
      <c r="J24" s="5"/>
    </row>
    <row r="25" spans="1:10" ht="21" hidden="1" customHeight="1" x14ac:dyDescent="0.25">
      <c r="B25" s="39"/>
      <c r="C25" s="46"/>
      <c r="D25" s="50"/>
      <c r="E25" s="49"/>
      <c r="F25" s="39"/>
      <c r="G25" s="39" t="s">
        <v>49</v>
      </c>
      <c r="H25" s="39"/>
      <c r="I25" s="5">
        <v>4</v>
      </c>
      <c r="J25" s="5"/>
    </row>
    <row r="26" spans="1:10" ht="21" hidden="1" customHeight="1" x14ac:dyDescent="0.25">
      <c r="B26" s="39"/>
      <c r="C26" s="47"/>
      <c r="D26" s="48"/>
      <c r="E26" s="49"/>
      <c r="F26" s="39"/>
      <c r="G26" s="39" t="s">
        <v>50</v>
      </c>
      <c r="H26" s="39"/>
      <c r="I26" s="5">
        <v>5</v>
      </c>
      <c r="J26" s="5"/>
    </row>
    <row r="27" spans="1:10" ht="21" hidden="1" customHeight="1" x14ac:dyDescent="0.25">
      <c r="B27" s="39"/>
      <c r="C27" s="46"/>
      <c r="D27" s="50"/>
      <c r="E27" s="49"/>
      <c r="F27" s="39"/>
      <c r="G27" s="39" t="s">
        <v>51</v>
      </c>
      <c r="H27" s="39"/>
      <c r="I27" s="5">
        <v>6</v>
      </c>
      <c r="J27" s="5"/>
    </row>
    <row r="28" spans="1:10" ht="21" hidden="1" customHeight="1" thickBot="1" x14ac:dyDescent="0.3">
      <c r="B28" s="39"/>
      <c r="C28" s="51"/>
      <c r="D28" s="52"/>
      <c r="E28" s="49"/>
      <c r="F28" s="39"/>
      <c r="G28" s="39"/>
      <c r="H28" s="39"/>
      <c r="I28" s="5">
        <v>7</v>
      </c>
      <c r="J28" s="5"/>
    </row>
    <row r="29" spans="1:10" ht="30" hidden="1" thickBot="1" x14ac:dyDescent="0.3">
      <c r="B29" s="39"/>
      <c r="C29" s="53" t="s">
        <v>52</v>
      </c>
      <c r="D29" s="54">
        <f>E29</f>
        <v>0</v>
      </c>
      <c r="E29" s="55">
        <f>SUM(D20:D23)</f>
        <v>0</v>
      </c>
      <c r="F29" s="39"/>
      <c r="G29" s="39"/>
      <c r="H29" s="39"/>
      <c r="I29" s="5">
        <v>8</v>
      </c>
      <c r="J29" s="5"/>
    </row>
    <row r="30" spans="1:10" hidden="1" x14ac:dyDescent="0.25">
      <c r="B30" s="5"/>
      <c r="C30" s="5"/>
      <c r="D30" s="56"/>
      <c r="E30" s="56">
        <f>COUNT(E20:E23)</f>
        <v>0</v>
      </c>
      <c r="F30" s="5" t="s">
        <v>53</v>
      </c>
      <c r="G30" s="5"/>
      <c r="H30" s="5"/>
      <c r="I30" s="5">
        <v>9</v>
      </c>
      <c r="J30" s="5"/>
    </row>
    <row r="31" spans="1:10" hidden="1" x14ac:dyDescent="0.25">
      <c r="B31" s="5"/>
      <c r="C31" s="5"/>
      <c r="D31" s="56"/>
      <c r="E31" s="56"/>
      <c r="F31" s="5"/>
      <c r="G31" s="5"/>
      <c r="H31" s="5"/>
      <c r="I31" s="5">
        <v>10</v>
      </c>
      <c r="J31" s="5"/>
    </row>
    <row r="32" spans="1:10" hidden="1" x14ac:dyDescent="0.25">
      <c r="B32" s="5"/>
      <c r="C32" s="5"/>
      <c r="D32" s="56"/>
      <c r="E32" s="56"/>
      <c r="F32" s="5"/>
      <c r="G32" s="5"/>
      <c r="H32" s="5"/>
      <c r="I32" s="5">
        <v>11</v>
      </c>
      <c r="J32" s="5"/>
    </row>
    <row r="33" spans="2:10" hidden="1" x14ac:dyDescent="0.25">
      <c r="B33" s="5"/>
      <c r="C33" s="5"/>
      <c r="D33" s="56"/>
      <c r="E33" s="56"/>
      <c r="F33" s="5"/>
      <c r="G33" s="5"/>
      <c r="H33" s="5"/>
      <c r="I33" s="5">
        <v>12</v>
      </c>
      <c r="J33" s="5"/>
    </row>
    <row r="34" spans="2:10" hidden="1" x14ac:dyDescent="0.25">
      <c r="B34" s="5"/>
      <c r="C34" s="5"/>
      <c r="D34" s="56"/>
      <c r="E34" s="56"/>
      <c r="F34" s="5"/>
      <c r="G34" s="5"/>
      <c r="H34" s="5"/>
      <c r="I34" s="5">
        <v>13</v>
      </c>
      <c r="J34" s="5"/>
    </row>
    <row r="35" spans="2:10" hidden="1" x14ac:dyDescent="0.25">
      <c r="B35" s="5"/>
      <c r="C35" s="5"/>
      <c r="D35" s="5"/>
      <c r="E35" s="5"/>
      <c r="F35" s="5"/>
      <c r="G35" s="5"/>
      <c r="H35" s="5"/>
      <c r="I35" s="5">
        <v>14</v>
      </c>
      <c r="J35" s="5"/>
    </row>
    <row r="36" spans="2:10" hidden="1" x14ac:dyDescent="0.25">
      <c r="B36" s="5"/>
      <c r="C36" s="5"/>
      <c r="D36" s="5"/>
      <c r="E36" s="5"/>
      <c r="F36" s="5"/>
      <c r="G36" s="5"/>
      <c r="H36" s="5"/>
      <c r="I36" s="5">
        <v>15</v>
      </c>
      <c r="J36" s="5"/>
    </row>
    <row r="37" spans="2:10" hidden="1" x14ac:dyDescent="0.25">
      <c r="B37" s="5"/>
      <c r="C37" s="5"/>
      <c r="D37" s="5"/>
      <c r="E37" s="5"/>
      <c r="F37" s="5"/>
      <c r="G37" s="5"/>
      <c r="H37" s="5"/>
      <c r="I37" s="5">
        <v>16</v>
      </c>
      <c r="J37" s="5"/>
    </row>
    <row r="38" spans="2:10" hidden="1" x14ac:dyDescent="0.25">
      <c r="B38" s="5"/>
      <c r="C38" s="5"/>
      <c r="D38" s="5"/>
      <c r="E38" s="5"/>
      <c r="F38" s="5"/>
      <c r="G38" s="5"/>
      <c r="H38" s="5"/>
      <c r="I38" s="5">
        <v>17</v>
      </c>
      <c r="J38" s="5"/>
    </row>
    <row r="39" spans="2:10" hidden="1" x14ac:dyDescent="0.25">
      <c r="B39" s="5"/>
      <c r="C39" s="5"/>
      <c r="D39" s="5"/>
      <c r="E39" s="5"/>
      <c r="F39" s="5"/>
      <c r="G39" s="5"/>
      <c r="H39" s="5"/>
      <c r="I39" s="5">
        <v>18</v>
      </c>
      <c r="J39" s="5"/>
    </row>
    <row r="40" spans="2:10" hidden="1" x14ac:dyDescent="0.25">
      <c r="B40" s="5"/>
      <c r="C40" s="5"/>
      <c r="D40" s="5"/>
      <c r="E40" s="5"/>
      <c r="F40" s="5"/>
      <c r="G40" s="5"/>
      <c r="H40" s="5"/>
      <c r="I40" s="5">
        <v>19</v>
      </c>
      <c r="J40" s="5"/>
    </row>
    <row r="41" spans="2:10" hidden="1" x14ac:dyDescent="0.25">
      <c r="B41" s="5"/>
      <c r="C41" s="5"/>
      <c r="D41" s="5"/>
      <c r="E41" s="5"/>
      <c r="F41" s="5"/>
      <c r="G41" s="5"/>
      <c r="H41" s="5"/>
      <c r="I41" s="5">
        <v>20</v>
      </c>
      <c r="J41" s="5"/>
    </row>
    <row r="42" spans="2:10" hidden="1" x14ac:dyDescent="0.25">
      <c r="B42" s="5"/>
      <c r="C42" s="5"/>
      <c r="D42" s="5"/>
      <c r="E42" s="5"/>
      <c r="F42" s="5"/>
      <c r="G42" s="5"/>
      <c r="H42" s="5"/>
      <c r="I42" s="5">
        <v>21</v>
      </c>
      <c r="J42" s="5"/>
    </row>
    <row r="43" spans="2:10" hidden="1" x14ac:dyDescent="0.25">
      <c r="B43" s="5"/>
      <c r="C43" s="5"/>
      <c r="D43" s="5"/>
      <c r="E43" s="5"/>
      <c r="F43" s="5"/>
      <c r="G43" s="5"/>
      <c r="H43" s="5"/>
      <c r="I43" s="5">
        <v>22</v>
      </c>
      <c r="J43" s="5"/>
    </row>
    <row r="44" spans="2:10" hidden="1" x14ac:dyDescent="0.25">
      <c r="B44" s="5"/>
      <c r="C44" s="5"/>
      <c r="D44" s="5"/>
      <c r="E44" s="5"/>
      <c r="F44" s="5"/>
      <c r="G44" s="5"/>
      <c r="H44" s="5"/>
      <c r="I44" s="5">
        <v>23</v>
      </c>
      <c r="J44" s="5"/>
    </row>
    <row r="45" spans="2:10" hidden="1" x14ac:dyDescent="0.25">
      <c r="B45" s="5"/>
      <c r="C45" s="5"/>
      <c r="D45" s="5"/>
      <c r="E45" s="5"/>
      <c r="F45" s="5"/>
      <c r="G45" s="5"/>
      <c r="H45" s="5"/>
      <c r="I45" s="5">
        <v>24</v>
      </c>
      <c r="J45" s="5"/>
    </row>
    <row r="46" spans="2:10" hidden="1" x14ac:dyDescent="0.25">
      <c r="B46" s="5"/>
      <c r="C46" s="5"/>
      <c r="D46" s="5"/>
      <c r="E46" s="5"/>
      <c r="F46" s="5"/>
      <c r="G46" s="5"/>
      <c r="H46" s="5"/>
      <c r="I46" s="5">
        <v>25</v>
      </c>
      <c r="J46" s="5"/>
    </row>
    <row r="47" spans="2:10" hidden="1" x14ac:dyDescent="0.25">
      <c r="B47" s="5"/>
      <c r="C47" s="5"/>
      <c r="D47" s="5"/>
      <c r="E47" s="5"/>
      <c r="F47" s="5"/>
      <c r="G47" s="5"/>
      <c r="H47" s="5"/>
      <c r="I47" s="5">
        <v>26</v>
      </c>
      <c r="J47" s="5"/>
    </row>
    <row r="48" spans="2:10" hidden="1" x14ac:dyDescent="0.25">
      <c r="B48" s="5"/>
      <c r="C48" s="5"/>
      <c r="D48" s="5"/>
      <c r="E48" s="5"/>
      <c r="F48" s="5"/>
      <c r="G48" s="5"/>
      <c r="H48" s="5"/>
      <c r="I48" s="5">
        <v>27</v>
      </c>
      <c r="J48" s="5"/>
    </row>
    <row r="49" spans="2:10" hidden="1" x14ac:dyDescent="0.25">
      <c r="B49" s="5"/>
      <c r="C49" s="5"/>
      <c r="D49" s="5"/>
      <c r="E49" s="5"/>
      <c r="F49" s="5"/>
      <c r="G49" s="5"/>
      <c r="H49" s="5"/>
      <c r="I49" s="5">
        <v>28</v>
      </c>
      <c r="J49" s="5"/>
    </row>
    <row r="50" spans="2:10" hidden="1" x14ac:dyDescent="0.25">
      <c r="B50" s="5"/>
      <c r="C50" s="5"/>
      <c r="D50" s="5"/>
      <c r="E50" s="5"/>
      <c r="F50" s="5"/>
      <c r="G50" s="5"/>
      <c r="H50" s="5"/>
      <c r="I50" s="5">
        <v>29</v>
      </c>
      <c r="J50" s="5"/>
    </row>
    <row r="51" spans="2:10" hidden="1" x14ac:dyDescent="0.25">
      <c r="B51" s="5"/>
      <c r="C51" s="5"/>
      <c r="D51" s="5"/>
      <c r="E51" s="5"/>
      <c r="F51" s="5"/>
      <c r="G51" s="5"/>
      <c r="H51" s="5"/>
      <c r="I51" s="5">
        <v>30</v>
      </c>
      <c r="J51" s="5"/>
    </row>
    <row r="52" spans="2:10" hidden="1" x14ac:dyDescent="0.25"/>
    <row r="53" spans="2:10" hidden="1" x14ac:dyDescent="0.25"/>
  </sheetData>
  <sheetProtection algorithmName="SHA-512" hashValue="i/nrwZIEq8ENzRjj4BIcJhRBicGSvHLAZTr/y1+P0jqcZMcYofwcJcQKDNTZNlP0V5FdGN11T0ebVjCRaOWQ2w==" saltValue="KxmQwXmzY+heLQ78YVBOsw==" spinCount="100000" sheet="1" objects="1" scenarios="1" selectLockedCells="1"/>
  <sortState ref="C8:C14">
    <sortCondition ref="C8"/>
  </sortState>
  <customSheetViews>
    <customSheetView guid="{D0B15D1D-D453-49F7-8766-D34F9505E3FB}">
      <selection activeCell="K11" sqref="K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Posudok_ŠVOČ_FHI</vt:lpstr>
      <vt:lpstr>Pracovny</vt:lpstr>
      <vt:lpstr>Posudok_ŠVOČ_FHI!Oblasť_tlače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FHI</dc:creator>
  <cp:lastModifiedBy>EU</cp:lastModifiedBy>
  <cp:lastPrinted>2015-03-26T10:48:15Z</cp:lastPrinted>
  <dcterms:created xsi:type="dcterms:W3CDTF">2015-03-12T13:25:55Z</dcterms:created>
  <dcterms:modified xsi:type="dcterms:W3CDTF">2015-10-12T06:40:03Z</dcterms:modified>
</cp:coreProperties>
</file>